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80" windowHeight="7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<sst xmlns="http://schemas.openxmlformats.org/spreadsheetml/2006/main" count="34" uniqueCount="33">
  <si>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x</t>
  </si>
  <si>
    <t>y</t>
  </si>
  <si>
    <t>a=</t>
  </si>
  <si>
    <t>b=</t>
  </si>
  <si>
    <t>formule</t>
  </si>
  <si>
    <t>y=b*sqrt(1-x**2/a**2)</t>
  </si>
  <si>
    <t>a2=</t>
  </si>
  <si>
    <t>modele</t>
  </si>
  <si>
    <t>longueur l</t>
  </si>
  <si>
    <t>largeur b</t>
  </si>
  <si>
    <t>largeur tip t</t>
  </si>
  <si>
    <t>l pix</t>
  </si>
  <si>
    <t>b pix</t>
  </si>
  <si>
    <t>t pix</t>
  </si>
  <si>
    <t>AHD Ttype 145</t>
  </si>
  <si>
    <t>b calc</t>
  </si>
  <si>
    <t>t calc 2</t>
  </si>
  <si>
    <t>l calc</t>
  </si>
  <si>
    <t>Naish TT52</t>
  </si>
  <si>
    <t>Wipika edge 149</t>
  </si>
  <si>
    <t>North Defender 150</t>
  </si>
  <si>
    <t>Gaastra Gdrive 51</t>
  </si>
  <si>
    <t>F-ONE explorer 160</t>
  </si>
  <si>
    <t>F-ONE explorer 156</t>
  </si>
  <si>
    <t>l=</t>
  </si>
  <si>
    <t>a=l/sqrt(1-t**2/b**2)</t>
  </si>
  <si>
    <t>t=</t>
  </si>
  <si>
    <t>a 152</t>
  </si>
  <si>
    <t>y1</t>
  </si>
  <si>
    <t>y2</t>
  </si>
  <si>
    <t>Pour tracer les deux cotés à la</t>
  </si>
  <si>
    <t>fois en placant la graduation 20cm</t>
  </si>
  <si>
    <t>de la règle sur l'axe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</si>
</sst>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D6" sqref="D6"/>
    </sheetView>
  </sheetViews>
  <sheetFormatPr defaultColWidth="11.421875" defaultRowHeight="12.75"/>
  <cols>
    <col min="1" max="16384" width="9.140625" style="0" customWidth="1"/>
  </cols>
  <sheetData>
    <row r="1" spans="1:11" ht="12.75">
      <c r="A1" t="s">
        <v>4</v>
      </c>
      <c r="B1" t="s">
        <v>5</v>
      </c>
      <c r="I1" s="4"/>
      <c r="J1" s="4"/>
      <c r="K1" s="4"/>
    </row>
    <row r="2" spans="1:11" ht="12.75">
      <c r="A2" t="s">
        <v>25</v>
      </c>
      <c r="I2" s="4"/>
      <c r="J2" s="4"/>
      <c r="K2" s="4"/>
    </row>
    <row r="3" spans="1:11" ht="12.75">
      <c r="A3" t="s">
        <v>24</v>
      </c>
      <c r="B3">
        <f>152/2</f>
        <v>76</v>
      </c>
      <c r="I3" s="4"/>
      <c r="J3" s="4"/>
      <c r="K3" s="4"/>
    </row>
    <row r="4" spans="1:4" ht="12.75">
      <c r="A4" t="s">
        <v>26</v>
      </c>
      <c r="B4">
        <f>22.8/2</f>
        <v>11.4</v>
      </c>
      <c r="D4" t="s">
        <v>30</v>
      </c>
    </row>
    <row r="5" spans="1:4" ht="12.75">
      <c r="A5" t="s">
        <v>2</v>
      </c>
      <c r="B5">
        <f>B3/SQRT(1-B4*B4/B6/B6)</f>
        <v>95.00000000000001</v>
      </c>
      <c r="D5" t="s">
        <v>31</v>
      </c>
    </row>
    <row r="6" spans="1:4" ht="12.75">
      <c r="A6" t="s">
        <v>3</v>
      </c>
      <c r="B6">
        <v>19</v>
      </c>
      <c r="D6" t="s">
        <v>32</v>
      </c>
    </row>
    <row r="7" spans="1:2" ht="12.75">
      <c r="A7" t="s">
        <v>6</v>
      </c>
      <c r="B7">
        <f>B5*B5</f>
        <v>9025.000000000002</v>
      </c>
    </row>
    <row r="8" spans="1:6" ht="12.75">
      <c r="A8" s="6" t="s">
        <v>0</v>
      </c>
      <c r="B8" s="6" t="s">
        <v>1</v>
      </c>
      <c r="D8" s="6" t="s">
        <v>0</v>
      </c>
      <c r="E8" s="6" t="s">
        <v>28</v>
      </c>
      <c r="F8" s="6" t="s">
        <v>29</v>
      </c>
    </row>
    <row r="9" spans="1:6" ht="12.75">
      <c r="A9" s="2">
        <v>0</v>
      </c>
      <c r="B9" s="3">
        <f>$B$6*SQRT(1-A9*A9/$B$7)</f>
        <v>19</v>
      </c>
      <c r="C9" s="1"/>
      <c r="D9" s="2">
        <f>A9</f>
        <v>0</v>
      </c>
      <c r="E9" s="3">
        <f>20-B9</f>
        <v>1</v>
      </c>
      <c r="F9" s="3">
        <f>20+B9</f>
        <v>39</v>
      </c>
    </row>
    <row r="10" spans="1:6" ht="12.75">
      <c r="A10" s="2">
        <v>5</v>
      </c>
      <c r="B10" s="3">
        <f>$B$6*SQRT(1-A10*A10/$B$7)</f>
        <v>18.973665961010276</v>
      </c>
      <c r="C10" s="1"/>
      <c r="D10" s="2">
        <f aca="true" t="shared" si="0" ref="D10:D26">A10</f>
        <v>5</v>
      </c>
      <c r="E10" s="3">
        <f aca="true" t="shared" si="1" ref="E10:E26">20-B10</f>
        <v>1.0263340389897238</v>
      </c>
      <c r="F10" s="3">
        <f aca="true" t="shared" si="2" ref="F10:F26">20+B10</f>
        <v>38.973665961010276</v>
      </c>
    </row>
    <row r="11" spans="1:6" ht="12.75">
      <c r="A11" s="2">
        <v>10</v>
      </c>
      <c r="B11" s="3">
        <f aca="true" t="shared" si="3" ref="B11:B27">$B$6*SQRT(1-A11*A11/$B$7)</f>
        <v>18.894443627691185</v>
      </c>
      <c r="C11" s="1"/>
      <c r="D11" s="2">
        <f t="shared" si="0"/>
        <v>10</v>
      </c>
      <c r="E11" s="3">
        <f t="shared" si="1"/>
        <v>1.1055563723088149</v>
      </c>
      <c r="F11" s="3">
        <f t="shared" si="2"/>
        <v>38.89444362769119</v>
      </c>
    </row>
    <row r="12" spans="1:6" ht="12.75">
      <c r="A12" s="2">
        <v>15</v>
      </c>
      <c r="B12" s="3">
        <f t="shared" si="3"/>
        <v>18.76166303929372</v>
      </c>
      <c r="C12" s="1"/>
      <c r="D12" s="2">
        <f t="shared" si="0"/>
        <v>15</v>
      </c>
      <c r="E12" s="3">
        <f t="shared" si="1"/>
        <v>1.238336960706281</v>
      </c>
      <c r="F12" s="3">
        <f t="shared" si="2"/>
        <v>38.76166303929372</v>
      </c>
    </row>
    <row r="13" spans="1:6" ht="12.75">
      <c r="A13" s="2">
        <v>20</v>
      </c>
      <c r="B13" s="3">
        <f t="shared" si="3"/>
        <v>18.57417562100671</v>
      </c>
      <c r="C13" s="1"/>
      <c r="D13" s="2">
        <f t="shared" si="0"/>
        <v>20</v>
      </c>
      <c r="E13" s="3">
        <f t="shared" si="1"/>
        <v>1.4258243789932905</v>
      </c>
      <c r="F13" s="3">
        <f t="shared" si="2"/>
        <v>38.57417562100671</v>
      </c>
    </row>
    <row r="14" spans="1:6" ht="12.75">
      <c r="A14" s="2">
        <v>25</v>
      </c>
      <c r="B14" s="3">
        <f t="shared" si="3"/>
        <v>18.33030277982336</v>
      </c>
      <c r="C14" s="1"/>
      <c r="D14" s="2">
        <f t="shared" si="0"/>
        <v>25</v>
      </c>
      <c r="E14" s="3">
        <f t="shared" si="1"/>
        <v>1.6696972201766407</v>
      </c>
      <c r="F14" s="3">
        <f t="shared" si="2"/>
        <v>38.330302779823356</v>
      </c>
    </row>
    <row r="15" spans="1:6" ht="12.75">
      <c r="A15" s="2">
        <v>30</v>
      </c>
      <c r="B15" s="3">
        <f t="shared" si="3"/>
        <v>18.027756377319946</v>
      </c>
      <c r="C15" s="1"/>
      <c r="D15" s="2">
        <f t="shared" si="0"/>
        <v>30</v>
      </c>
      <c r="E15" s="3">
        <f t="shared" si="1"/>
        <v>1.972243622680054</v>
      </c>
      <c r="F15" s="3">
        <f t="shared" si="2"/>
        <v>38.027756377319946</v>
      </c>
    </row>
    <row r="16" spans="1:6" ht="12.75">
      <c r="A16" s="2">
        <v>35</v>
      </c>
      <c r="B16" s="3">
        <f t="shared" si="3"/>
        <v>17.663521732655695</v>
      </c>
      <c r="C16" s="1"/>
      <c r="D16" s="2">
        <f t="shared" si="0"/>
        <v>35</v>
      </c>
      <c r="E16" s="3">
        <f t="shared" si="1"/>
        <v>2.3364782673443045</v>
      </c>
      <c r="F16" s="3">
        <f t="shared" si="2"/>
        <v>37.663521732655695</v>
      </c>
    </row>
    <row r="17" spans="1:6" ht="12.75">
      <c r="A17" s="2">
        <v>40</v>
      </c>
      <c r="B17" s="3">
        <f t="shared" si="3"/>
        <v>17.233687939614086</v>
      </c>
      <c r="C17" s="1"/>
      <c r="D17" s="2">
        <f t="shared" si="0"/>
        <v>40</v>
      </c>
      <c r="E17" s="3">
        <f t="shared" si="1"/>
        <v>2.766312060385914</v>
      </c>
      <c r="F17" s="3">
        <f t="shared" si="2"/>
        <v>37.233687939614086</v>
      </c>
    </row>
    <row r="18" spans="1:6" ht="12.75">
      <c r="A18" s="2">
        <v>45</v>
      </c>
      <c r="B18" s="3">
        <f t="shared" si="3"/>
        <v>16.73320053068151</v>
      </c>
      <c r="C18" s="1"/>
      <c r="D18" s="2">
        <f t="shared" si="0"/>
        <v>45</v>
      </c>
      <c r="E18" s="3">
        <f t="shared" si="1"/>
        <v>3.2667994693184887</v>
      </c>
      <c r="F18" s="3">
        <f t="shared" si="2"/>
        <v>36.733200530681515</v>
      </c>
    </row>
    <row r="19" spans="1:6" ht="12.75">
      <c r="A19" s="2">
        <v>50</v>
      </c>
      <c r="B19" s="3">
        <f t="shared" si="3"/>
        <v>16.15549442140351</v>
      </c>
      <c r="C19" s="1"/>
      <c r="D19" s="2">
        <f t="shared" si="0"/>
        <v>50</v>
      </c>
      <c r="E19" s="3">
        <f t="shared" si="1"/>
        <v>3.8445055785964897</v>
      </c>
      <c r="F19" s="3">
        <f t="shared" si="2"/>
        <v>36.15549442140351</v>
      </c>
    </row>
    <row r="20" spans="1:6" ht="12.75">
      <c r="A20" s="2">
        <v>55</v>
      </c>
      <c r="B20" s="3">
        <f t="shared" si="3"/>
        <v>15.491933384829668</v>
      </c>
      <c r="C20" s="1"/>
      <c r="D20" s="2">
        <f t="shared" si="0"/>
        <v>55</v>
      </c>
      <c r="E20" s="3">
        <f t="shared" si="1"/>
        <v>4.508066615170332</v>
      </c>
      <c r="F20" s="3">
        <f t="shared" si="2"/>
        <v>35.491933384829665</v>
      </c>
    </row>
    <row r="21" spans="1:6" ht="12.75">
      <c r="A21" s="2">
        <v>60</v>
      </c>
      <c r="B21" s="3">
        <f t="shared" si="3"/>
        <v>14.730919862656235</v>
      </c>
      <c r="C21" s="1"/>
      <c r="D21" s="2">
        <f t="shared" si="0"/>
        <v>60</v>
      </c>
      <c r="E21" s="3">
        <f t="shared" si="1"/>
        <v>5.2690801373437655</v>
      </c>
      <c r="F21" s="3">
        <f t="shared" si="2"/>
        <v>34.730919862656236</v>
      </c>
    </row>
    <row r="22" spans="1:6" ht="12.75">
      <c r="A22" s="2">
        <v>65</v>
      </c>
      <c r="B22" s="3">
        <f t="shared" si="3"/>
        <v>13.85640646055102</v>
      </c>
      <c r="C22" s="1"/>
      <c r="D22" s="2">
        <f t="shared" si="0"/>
        <v>65</v>
      </c>
      <c r="E22" s="3">
        <f t="shared" si="1"/>
        <v>6.143593539448981</v>
      </c>
      <c r="F22" s="3">
        <f t="shared" si="2"/>
        <v>33.85640646055102</v>
      </c>
    </row>
    <row r="23" spans="1:6" ht="12.75">
      <c r="A23" s="2">
        <v>70</v>
      </c>
      <c r="B23" s="3">
        <f t="shared" si="3"/>
        <v>12.84523257866513</v>
      </c>
      <c r="C23" s="1"/>
      <c r="D23" s="2">
        <f t="shared" si="0"/>
        <v>70</v>
      </c>
      <c r="E23" s="3">
        <f t="shared" si="1"/>
        <v>7.154767421334871</v>
      </c>
      <c r="F23" s="3">
        <f t="shared" si="2"/>
        <v>32.84523257866513</v>
      </c>
    </row>
    <row r="24" spans="1:6" ht="12.75">
      <c r="A24" s="2">
        <v>75</v>
      </c>
      <c r="B24" s="3">
        <f t="shared" si="3"/>
        <v>11.661903789690603</v>
      </c>
      <c r="C24" s="1"/>
      <c r="D24" s="2">
        <f t="shared" si="0"/>
        <v>75</v>
      </c>
      <c r="E24" s="3">
        <f t="shared" si="1"/>
        <v>8.338096210309397</v>
      </c>
      <c r="F24" s="3">
        <f t="shared" si="2"/>
        <v>31.661903789690605</v>
      </c>
    </row>
    <row r="25" spans="1:6" ht="12.75">
      <c r="A25" s="2">
        <v>76</v>
      </c>
      <c r="B25" s="3">
        <f t="shared" si="3"/>
        <v>11.400000000000002</v>
      </c>
      <c r="C25" s="1"/>
      <c r="D25" s="2">
        <f t="shared" si="0"/>
        <v>76</v>
      </c>
      <c r="E25" s="3">
        <f t="shared" si="1"/>
        <v>8.599999999999998</v>
      </c>
      <c r="F25" s="3">
        <f t="shared" si="2"/>
        <v>31.400000000000002</v>
      </c>
    </row>
    <row r="26" spans="1:6" ht="12.75">
      <c r="A26" s="2">
        <f>153/2</f>
        <v>76.5</v>
      </c>
      <c r="B26" s="3">
        <f t="shared" si="3"/>
        <v>11.26543385760176</v>
      </c>
      <c r="C26" s="1"/>
      <c r="D26" s="2">
        <f t="shared" si="0"/>
        <v>76.5</v>
      </c>
      <c r="E26" s="3">
        <f t="shared" si="1"/>
        <v>8.73456614239824</v>
      </c>
      <c r="F26" s="3">
        <f t="shared" si="2"/>
        <v>31.26543385760176</v>
      </c>
    </row>
    <row r="27" spans="1:6" ht="12.75">
      <c r="A27" s="5">
        <v>76.6</v>
      </c>
      <c r="B27" s="3">
        <f t="shared" si="3"/>
        <v>11.238220499705461</v>
      </c>
      <c r="D27" s="2">
        <v>76.6</v>
      </c>
      <c r="E27" s="3">
        <f>20-B27</f>
        <v>8.761779500294539</v>
      </c>
      <c r="F27" s="3">
        <f>20+B27</f>
        <v>31.238220499705463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H10" sqref="H10"/>
    </sheetView>
  </sheetViews>
  <sheetFormatPr defaultColWidth="11.421875" defaultRowHeight="12.75"/>
  <cols>
    <col min="1" max="1" width="20.421875" style="0" customWidth="1"/>
    <col min="2" max="3" width="9.140625" style="0" customWidth="1"/>
    <col min="4" max="5" width="10.57421875" style="0" customWidth="1"/>
    <col min="6" max="6" width="8.421875" style="0" customWidth="1"/>
    <col min="7" max="16384" width="9.140625" style="0" customWidth="1"/>
  </cols>
  <sheetData>
    <row r="1" spans="1:10" ht="12.75">
      <c r="A1" t="s">
        <v>7</v>
      </c>
      <c r="B1" t="s">
        <v>8</v>
      </c>
      <c r="C1" t="s">
        <v>9</v>
      </c>
      <c r="D1" t="s">
        <v>10</v>
      </c>
      <c r="E1" t="s">
        <v>16</v>
      </c>
      <c r="F1" t="s">
        <v>11</v>
      </c>
      <c r="G1" t="s">
        <v>12</v>
      </c>
      <c r="H1" t="s">
        <v>13</v>
      </c>
      <c r="I1" t="s">
        <v>17</v>
      </c>
      <c r="J1" t="s">
        <v>15</v>
      </c>
    </row>
    <row r="2" spans="1:10" ht="12.75">
      <c r="A2" t="s">
        <v>14</v>
      </c>
      <c r="B2">
        <v>145</v>
      </c>
      <c r="C2">
        <v>34</v>
      </c>
      <c r="D2">
        <f aca="true" t="shared" si="0" ref="D2:D8">B2*H2/F2</f>
        <v>15.368663594470046</v>
      </c>
      <c r="E2">
        <f aca="true" t="shared" si="1" ref="E2:E8">C2*H2/G2</f>
        <v>15.536423841059603</v>
      </c>
      <c r="F2">
        <f>684-33</f>
        <v>651</v>
      </c>
      <c r="G2">
        <f>201-50</f>
        <v>151</v>
      </c>
      <c r="H2">
        <f>161-92</f>
        <v>69</v>
      </c>
      <c r="I2">
        <f aca="true" t="shared" si="2" ref="I2:I8">F2*C2/G2</f>
        <v>146.58278145695365</v>
      </c>
      <c r="J2">
        <f aca="true" t="shared" si="3" ref="J2:J8">B2*G2/F2</f>
        <v>33.63287250384025</v>
      </c>
    </row>
    <row r="3" spans="1:10" ht="12.75">
      <c r="A3" t="s">
        <v>18</v>
      </c>
      <c r="B3">
        <v>160</v>
      </c>
      <c r="C3">
        <v>37.4</v>
      </c>
      <c r="D3" t="e">
        <f t="shared" si="0"/>
        <v>#DIV/0!</v>
      </c>
      <c r="E3">
        <f t="shared" si="1"/>
        <v>18.45714285714286</v>
      </c>
      <c r="G3">
        <f>198-44</f>
        <v>154</v>
      </c>
      <c r="H3">
        <f>160-84</f>
        <v>76</v>
      </c>
      <c r="I3">
        <f t="shared" si="2"/>
        <v>0</v>
      </c>
      <c r="J3" t="e">
        <f t="shared" si="3"/>
        <v>#DIV/0!</v>
      </c>
    </row>
    <row r="4" spans="1:10" ht="12.75">
      <c r="A4" t="s">
        <v>19</v>
      </c>
      <c r="B4">
        <v>148</v>
      </c>
      <c r="C4">
        <v>38</v>
      </c>
      <c r="D4">
        <f t="shared" si="0"/>
        <v>18.5</v>
      </c>
      <c r="E4">
        <f t="shared" si="1"/>
        <v>19</v>
      </c>
      <c r="F4">
        <f>297-9</f>
        <v>288</v>
      </c>
      <c r="G4">
        <f>88-16</f>
        <v>72</v>
      </c>
      <c r="H4">
        <f>70-34</f>
        <v>36</v>
      </c>
      <c r="I4">
        <f t="shared" si="2"/>
        <v>152</v>
      </c>
      <c r="J4">
        <f t="shared" si="3"/>
        <v>37</v>
      </c>
    </row>
    <row r="5" spans="1:10" ht="12.75">
      <c r="A5" t="s">
        <v>20</v>
      </c>
      <c r="B5">
        <v>150</v>
      </c>
      <c r="C5">
        <v>38</v>
      </c>
      <c r="D5">
        <f t="shared" si="0"/>
        <v>17.821782178217823</v>
      </c>
      <c r="E5">
        <f t="shared" si="1"/>
        <v>18.24</v>
      </c>
      <c r="F5">
        <v>101</v>
      </c>
      <c r="G5">
        <v>25</v>
      </c>
      <c r="H5">
        <v>12</v>
      </c>
      <c r="I5">
        <f t="shared" si="2"/>
        <v>153.52</v>
      </c>
      <c r="J5">
        <f t="shared" si="3"/>
        <v>37.12871287128713</v>
      </c>
    </row>
    <row r="6" spans="1:10" ht="12.75">
      <c r="A6" t="s">
        <v>21</v>
      </c>
      <c r="B6">
        <v>151</v>
      </c>
      <c r="C6">
        <v>37.5</v>
      </c>
      <c r="D6">
        <f t="shared" si="0"/>
        <v>19.559585492227978</v>
      </c>
      <c r="E6">
        <f t="shared" si="1"/>
        <v>18.75</v>
      </c>
      <c r="F6">
        <v>96.5</v>
      </c>
      <c r="G6">
        <v>25</v>
      </c>
      <c r="H6">
        <v>12.5</v>
      </c>
      <c r="I6">
        <f t="shared" si="2"/>
        <v>144.75</v>
      </c>
      <c r="J6">
        <f t="shared" si="3"/>
        <v>39.119170984455955</v>
      </c>
    </row>
    <row r="7" spans="1:10" ht="12.75">
      <c r="A7" t="s">
        <v>22</v>
      </c>
      <c r="B7">
        <v>160</v>
      </c>
      <c r="C7">
        <v>43</v>
      </c>
      <c r="D7">
        <f t="shared" si="0"/>
        <v>24</v>
      </c>
      <c r="E7">
        <f t="shared" si="1"/>
        <v>23.035714285714285</v>
      </c>
      <c r="F7">
        <v>100</v>
      </c>
      <c r="G7">
        <v>28</v>
      </c>
      <c r="H7">
        <v>15</v>
      </c>
      <c r="I7">
        <f t="shared" si="2"/>
        <v>153.57142857142858</v>
      </c>
      <c r="J7">
        <f t="shared" si="3"/>
        <v>44.8</v>
      </c>
    </row>
    <row r="8" spans="1:11" ht="12.75">
      <c r="A8" t="s">
        <v>23</v>
      </c>
      <c r="B8">
        <v>156</v>
      </c>
      <c r="C8">
        <v>38</v>
      </c>
      <c r="D8">
        <f t="shared" si="0"/>
        <v>22.8</v>
      </c>
      <c r="E8">
        <f t="shared" si="1"/>
        <v>22.5625</v>
      </c>
      <c r="F8">
        <v>130</v>
      </c>
      <c r="G8">
        <v>32</v>
      </c>
      <c r="H8">
        <v>19</v>
      </c>
      <c r="I8">
        <f t="shared" si="2"/>
        <v>154.375</v>
      </c>
      <c r="J8">
        <f t="shared" si="3"/>
        <v>38.4</v>
      </c>
      <c r="K8">
        <v>128</v>
      </c>
    </row>
    <row r="9" ht="12.75">
      <c r="H9" t="s">
        <v>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42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laforgue</dc:creator>
  <cp:keywords/>
  <dc:description/>
  <cp:lastModifiedBy>maison</cp:lastModifiedBy>
  <cp:lastPrinted>2003-05-18T15:16:04Z</cp:lastPrinted>
  <dcterms:created xsi:type="dcterms:W3CDTF">2003-05-14T20:03:16Z</dcterms:created>
  <dcterms:modified xsi:type="dcterms:W3CDTF">2003-10-11T09:34:46Z</dcterms:modified>
  <cp:category/>
  <cp:version/>
  <cp:contentType/>
  <cp:contentStatus/>
</cp:coreProperties>
</file>